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28" windowHeight="9276" activeTab="1"/>
  </bookViews>
  <sheets>
    <sheet name="データ" sheetId="1" r:id="rId1"/>
    <sheet name="深さと地震波速度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<sst xmlns="http://schemas.openxmlformats.org/spreadsheetml/2006/main" count="42" uniqueCount="28">
  <si>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地球内部を伝わる地震波の走時データ</t>
  </si>
  <si>
    <t>P波の走時（s）</t>
  </si>
  <si>
    <t>Ｓ波の走時（s）</t>
  </si>
  <si>
    <t>P波の平均速度（km/s）</t>
  </si>
  <si>
    <t>Ｓ波の平均速度（km/s）</t>
  </si>
  <si>
    <t>震源からの角距離（°）</t>
  </si>
  <si>
    <t>直線距離（km）</t>
  </si>
  <si>
    <t>km</t>
  </si>
  <si>
    <t>地球半径（R)</t>
  </si>
  <si>
    <t>直線距離（Ｌ）</t>
  </si>
  <si>
    <t>角距離（θ）</t>
  </si>
  <si>
    <t>最深（km）</t>
  </si>
  <si>
    <t>最深（ｄ）</t>
  </si>
  <si>
    <t>R（1-cos（θ/2）</t>
  </si>
  <si>
    <t>より深い部分の距離(km）</t>
  </si>
  <si>
    <t>今までの深さの距離(km）</t>
  </si>
  <si>
    <t>より深い部分の距離(km)</t>
  </si>
  <si>
    <t>2Ｒsin（θ/2）</t>
  </si>
  <si>
    <t>2Rsqrt((cos(θ/2）)^2-(cos(θ+10)/2)^2)</t>
  </si>
  <si>
    <t>今までの深さの距離（km）</t>
  </si>
  <si>
    <t>2Rsin(（θ+10）/2）-2Rsqrt((cos(θ/2）)^2-(cos(θ+10)/2)^2)</t>
  </si>
  <si>
    <t>Ｐ波が今までの深さを伝わる時間（s）</t>
  </si>
  <si>
    <t>Ｓ波が今までの深さを伝わる時間（s）</t>
  </si>
  <si>
    <t>Ｐ波がより深い部分を伝わる時間(s）</t>
  </si>
  <si>
    <t>Ｓ波がより深い部分を伝わる時間(s）</t>
  </si>
  <si>
    <t>Ｐ波の平均速度（km/s）</t>
  </si>
  <si>
    <t>深い部分を伝わるP波の平均速度（km/s）</t>
  </si>
  <si>
    <t>深い部分を伝わるＳ波の平均速度（km/s）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</si>
</sst>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.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  <font>
      <sz val="20"/>
      <name val="ＭＳ Ｐゴシック"/>
      <family val="3"/>
    </font>
    <font>
      <sz val="24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176" fontId="0" fillId="2" borderId="5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3" borderId="7" xfId="0" applyFill="1" applyBorder="1" applyAlignment="1">
      <alignment wrapText="1"/>
    </xf>
    <xf numFmtId="0" fontId="0" fillId="3" borderId="5" xfId="0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0" fontId="0" fillId="4" borderId="8" xfId="0" applyFill="1" applyBorder="1" applyAlignment="1">
      <alignment wrapText="1"/>
    </xf>
    <xf numFmtId="0" fontId="0" fillId="4" borderId="6" xfId="0" applyFill="1" applyBorder="1" applyAlignment="1">
      <alignment/>
    </xf>
    <xf numFmtId="177" fontId="0" fillId="4" borderId="2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355"/>
          <c:w val="0.698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データ!$F$3</c:f>
              <c:strCache>
                <c:ptCount val="1"/>
                <c:pt idx="0">
                  <c:v>P波の平均速度（km/s）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データ!$A$5:$A$22</c:f>
              <c:numCache/>
            </c:numRef>
          </c:xVal>
          <c:yVal>
            <c:numRef>
              <c:f>データ!$F$5:$F$22</c:f>
              <c:numCache/>
            </c:numRef>
          </c:yVal>
          <c:smooth val="0"/>
        </c:ser>
        <c:ser>
          <c:idx val="1"/>
          <c:order val="1"/>
          <c:tx>
            <c:strRef>
              <c:f>データ!$G$3</c:f>
              <c:strCache>
                <c:ptCount val="1"/>
                <c:pt idx="0">
                  <c:v>Ｓ波の平均速度（km/s）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データ!$A$5:$A$22</c:f>
              <c:numCache/>
            </c:numRef>
          </c:xVal>
          <c:yVal>
            <c:numRef>
              <c:f>データ!$G$5:$G$22</c:f>
              <c:numCache/>
            </c:numRef>
          </c:yVal>
          <c:smooth val="0"/>
        </c:ser>
        <c:axId val="15231183"/>
        <c:axId val="2862920"/>
      </c:scatterChart>
      <c:valAx>
        <c:axId val="15231183"/>
        <c:scaling>
          <c:orientation val="minMax"/>
          <c:max val="18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920"/>
        <c:crosses val="autoZero"/>
        <c:crossBetween val="midCat"/>
        <c:dispUnits/>
        <c:majorUnit val="30"/>
      </c:valAx>
      <c:valAx>
        <c:axId val="2862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118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22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深さによる地震波速度の変化</a:t>
            </a:r>
          </a:p>
        </c:rich>
      </c:tx>
      <c:layout>
        <c:manualLayout>
          <c:xMode val="factor"/>
          <c:yMode val="factor"/>
          <c:x val="-0.054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85"/>
          <c:w val="0.762"/>
          <c:h val="0.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'深さと地震波速度'!$N$3</c:f>
              <c:strCache>
                <c:ptCount val="1"/>
                <c:pt idx="0">
                  <c:v>深い部分を伝わるP波の平均速度（km/s）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'深さと地震波速度'!$E$5:$E$22</c:f>
              <c:numCache/>
            </c:numRef>
          </c:xVal>
          <c:yVal>
            <c:numRef>
              <c:f>'深さと地震波速度'!$N$5:$N$22</c:f>
              <c:numCache/>
            </c:numRef>
          </c:yVal>
          <c:smooth val="0"/>
        </c:ser>
        <c:ser>
          <c:idx val="1"/>
          <c:order val="1"/>
          <c:tx>
            <c:strRef>
              <c:f>'深さと地震波速度'!$O$3</c:f>
              <c:strCache>
                <c:ptCount val="1"/>
                <c:pt idx="0">
                  <c:v>深い部分を伝わるＳ波の平均速度（km/s）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'深さと地震波速度'!$E$5:$E$22</c:f>
              <c:numCache/>
            </c:numRef>
          </c:xVal>
          <c:yVal>
            <c:numRef>
              <c:f>'深さと地震波速度'!$O$5:$O$22</c:f>
              <c:numCache/>
            </c:numRef>
          </c:yVal>
          <c:smooth val="0"/>
        </c:ser>
        <c:axId val="25766281"/>
        <c:axId val="30569938"/>
      </c:scatterChart>
      <c:valAx>
        <c:axId val="25766281"/>
        <c:scaling>
          <c:orientation val="minMax"/>
          <c:max val="6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深さ（km）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9938"/>
        <c:crosses val="autoZero"/>
        <c:crossBetween val="midCat"/>
        <c:dispUnits/>
      </c:val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速度(km/s）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628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4375"/>
          <c:w val="0.21475"/>
          <c:h val="0.1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0.048</cdr:y>
    </cdr:from>
    <cdr:to>
      <cdr:x>0.577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47650"/>
          <a:ext cx="2590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25" b="0" i="0" u="none" baseline="0">
              <a:latin typeface="ＭＳ Ｐゴシック"/>
              <a:ea typeface="ＭＳ Ｐゴシック"/>
              <a:cs typeface="ＭＳ Ｐゴシック"/>
            </a:rPr>
            <a:t>角距離と地震波速度</a:t>
          </a:r>
        </a:p>
      </cdr:txBody>
    </cdr:sp>
  </cdr:relSizeAnchor>
  <cdr:relSizeAnchor xmlns:cdr="http://schemas.openxmlformats.org/drawingml/2006/chartDrawing">
    <cdr:from>
      <cdr:x>0.7755</cdr:x>
      <cdr:y>0.93675</cdr:y>
    </cdr:from>
    <cdr:to>
      <cdr:x>0.91225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501015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→角距離（°）</a:t>
          </a:r>
        </a:p>
      </cdr:txBody>
    </cdr:sp>
  </cdr:relSizeAnchor>
  <cdr:relSizeAnchor xmlns:cdr="http://schemas.openxmlformats.org/drawingml/2006/chartDrawing">
    <cdr:from>
      <cdr:x>0.01725</cdr:x>
      <cdr:y>0.16175</cdr:y>
    </cdr:from>
    <cdr:to>
      <cdr:x>0.04975</cdr:x>
      <cdr:y>0.203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857250"/>
          <a:ext cx="276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
</a:t>
          </a:r>
        </a:p>
      </cdr:txBody>
    </cdr:sp>
  </cdr:relSizeAnchor>
  <cdr:relSizeAnchor xmlns:cdr="http://schemas.openxmlformats.org/drawingml/2006/chartDrawing">
    <cdr:from>
      <cdr:x>0.01725</cdr:x>
      <cdr:y>0.203</cdr:y>
    </cdr:from>
    <cdr:to>
      <cdr:x>0.04975</cdr:x>
      <cdr:y>0.3955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" y="1085850"/>
          <a:ext cx="2762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平均速度</a:t>
          </a:r>
        </a:p>
      </cdr:txBody>
    </cdr:sp>
  </cdr:relSizeAnchor>
  <cdr:relSizeAnchor xmlns:cdr="http://schemas.openxmlformats.org/drawingml/2006/chartDrawing">
    <cdr:from>
      <cdr:x>0</cdr:x>
      <cdr:y>0.333</cdr:y>
    </cdr:from>
    <cdr:to>
      <cdr:x>0.0575</cdr:x>
      <cdr:y>0.3775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78117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(km/s)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11</xdr:col>
      <xdr:colOff>352425</xdr:colOff>
      <xdr:row>59</xdr:row>
      <xdr:rowOff>19050</xdr:rowOff>
    </xdr:to>
    <xdr:graphicFrame>
      <xdr:nvGraphicFramePr>
        <xdr:cNvPr id="1" name="Chart 2"/>
        <xdr:cNvGraphicFramePr/>
      </xdr:nvGraphicFramePr>
      <xdr:xfrm>
        <a:off x="0" y="4867275"/>
        <a:ext cx="8620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24</xdr:row>
      <xdr:rowOff>19050</xdr:rowOff>
    </xdr:from>
    <xdr:to>
      <xdr:col>12</xdr:col>
      <xdr:colOff>666750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285750" y="4419600"/>
        <a:ext cx="93249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9">
      <selection activeCell="A1" sqref="A1:G22"/>
    </sheetView>
  </sheetViews>
  <sheetFormatPr defaultColWidth="9.00390625" defaultRowHeight="13.5"/>
  <cols>
    <col min="1" max="1" width="10.50390625" style="0" customWidth="1"/>
    <col min="5" max="5" width="7.50390625" style="0" customWidth="1"/>
    <col min="6" max="6" width="11.625" style="0" customWidth="1"/>
    <col min="7" max="7" width="12.125" style="0" customWidth="1"/>
    <col min="8" max="8" width="9.00390625" style="0" customWidth="1"/>
    <col min="9" max="9" width="12.75390625" style="0" customWidth="1"/>
  </cols>
  <sheetData>
    <row r="1" ht="18.75">
      <c r="B1" s="1" t="s">
        <v>0</v>
      </c>
    </row>
    <row r="2" ht="19.5" thickBot="1">
      <c r="B2" s="1"/>
    </row>
    <row r="3" spans="1:7" ht="25.5" customHeight="1" thickBot="1">
      <c r="A3" s="22" t="s">
        <v>5</v>
      </c>
      <c r="B3" s="15" t="s">
        <v>1</v>
      </c>
      <c r="C3" s="13" t="s">
        <v>2</v>
      </c>
      <c r="D3" s="13" t="s">
        <v>6</v>
      </c>
      <c r="E3" s="13" t="s">
        <v>11</v>
      </c>
      <c r="F3" s="13" t="s">
        <v>3</v>
      </c>
      <c r="G3" s="14" t="s">
        <v>4</v>
      </c>
    </row>
    <row r="4" spans="1:7" ht="12.75">
      <c r="A4" s="21">
        <v>0</v>
      </c>
      <c r="B4" s="16">
        <v>0</v>
      </c>
      <c r="C4" s="10">
        <v>0</v>
      </c>
      <c r="D4" s="11">
        <v>0</v>
      </c>
      <c r="E4" s="11">
        <v>0</v>
      </c>
      <c r="F4" s="10">
        <v>0</v>
      </c>
      <c r="G4" s="12">
        <v>0</v>
      </c>
    </row>
    <row r="5" spans="1:7" ht="12.75">
      <c r="A5" s="19">
        <v>10</v>
      </c>
      <c r="B5" s="17">
        <v>150</v>
      </c>
      <c r="C5" s="2">
        <v>270</v>
      </c>
      <c r="D5" s="3">
        <f>2*$J$24*SIN(A5*PI()/360)</f>
        <v>1115.5935071700246</v>
      </c>
      <c r="E5" s="3">
        <f>$J$24*(1-COS(A5*PI()/360))</f>
        <v>24.35393221282851</v>
      </c>
      <c r="F5" s="4">
        <f>D5/B5</f>
        <v>7.437290047800164</v>
      </c>
      <c r="G5" s="5">
        <f>D5/C5</f>
        <v>4.131827804333424</v>
      </c>
    </row>
    <row r="6" spans="1:7" ht="12.75">
      <c r="A6" s="19">
        <v>20</v>
      </c>
      <c r="B6" s="17">
        <v>276</v>
      </c>
      <c r="C6" s="2">
        <v>504</v>
      </c>
      <c r="D6" s="3">
        <f aca="true" t="shared" si="0" ref="D6:D22">2*$J$24*SIN(A6*PI()/360)</f>
        <v>2222.696674136708</v>
      </c>
      <c r="E6" s="3">
        <f aca="true" t="shared" si="1" ref="E6:E22">$J$24*(1-COS(A6*PI()/360))</f>
        <v>97.23038072186867</v>
      </c>
      <c r="F6" s="4">
        <f aca="true" t="shared" si="2" ref="F6:F22">D6/B6</f>
        <v>8.053248819335899</v>
      </c>
      <c r="G6" s="5">
        <f aca="true" t="shared" si="3" ref="G6:G15">D6/C6</f>
        <v>4.410112448683945</v>
      </c>
    </row>
    <row r="7" spans="1:7" ht="12.75">
      <c r="A7" s="19">
        <v>30</v>
      </c>
      <c r="B7" s="17">
        <v>378</v>
      </c>
      <c r="C7" s="2">
        <v>684</v>
      </c>
      <c r="D7" s="3">
        <f t="shared" si="0"/>
        <v>3312.8837773122655</v>
      </c>
      <c r="E7" s="3">
        <f t="shared" si="1"/>
        <v>218.0747117499628</v>
      </c>
      <c r="F7" s="4">
        <f t="shared" si="2"/>
        <v>8.764242797122396</v>
      </c>
      <c r="G7" s="5">
        <f t="shared" si="3"/>
        <v>4.84339733525185</v>
      </c>
    </row>
    <row r="8" spans="1:7" ht="12.75">
      <c r="A8" s="19">
        <v>40</v>
      </c>
      <c r="B8" s="17">
        <v>462</v>
      </c>
      <c r="C8" s="2">
        <v>836</v>
      </c>
      <c r="D8" s="3">
        <f t="shared" si="0"/>
        <v>4377.857834568559</v>
      </c>
      <c r="E8" s="3">
        <f t="shared" si="1"/>
        <v>385.96722697018606</v>
      </c>
      <c r="F8" s="4">
        <f t="shared" si="2"/>
        <v>9.475882758806405</v>
      </c>
      <c r="G8" s="5">
        <f t="shared" si="3"/>
        <v>5.236672050919329</v>
      </c>
    </row>
    <row r="9" spans="1:7" ht="12.75">
      <c r="A9" s="19">
        <v>50</v>
      </c>
      <c r="B9" s="17">
        <v>534</v>
      </c>
      <c r="C9" s="2">
        <v>972</v>
      </c>
      <c r="D9" s="3">
        <f t="shared" si="0"/>
        <v>5409.513750280953</v>
      </c>
      <c r="E9" s="3">
        <f t="shared" si="1"/>
        <v>599.6301629654404</v>
      </c>
      <c r="F9" s="4">
        <f t="shared" si="2"/>
        <v>10.130175562323881</v>
      </c>
      <c r="G9" s="5">
        <f t="shared" si="3"/>
        <v>5.565343364486577</v>
      </c>
    </row>
    <row r="10" spans="1:7" ht="12.75">
      <c r="A10" s="19">
        <v>60</v>
      </c>
      <c r="B10" s="17">
        <v>606</v>
      </c>
      <c r="C10" s="2">
        <v>1104</v>
      </c>
      <c r="D10" s="3">
        <f t="shared" si="0"/>
        <v>6399.999999999999</v>
      </c>
      <c r="E10" s="3">
        <f t="shared" si="1"/>
        <v>857.4374157795922</v>
      </c>
      <c r="F10" s="4">
        <f t="shared" si="2"/>
        <v>10.56105610561056</v>
      </c>
      <c r="G10" s="5">
        <f t="shared" si="3"/>
        <v>5.797101449275361</v>
      </c>
    </row>
    <row r="11" spans="1:7" ht="12.75">
      <c r="A11" s="19">
        <v>70</v>
      </c>
      <c r="B11" s="17">
        <v>672</v>
      </c>
      <c r="C11" s="2">
        <v>1230</v>
      </c>
      <c r="D11" s="3">
        <f t="shared" si="0"/>
        <v>7341.77838529339</v>
      </c>
      <c r="E11" s="3">
        <f t="shared" si="1"/>
        <v>1157.4269165504525</v>
      </c>
      <c r="F11" s="4">
        <f t="shared" si="2"/>
        <v>10.92526545430564</v>
      </c>
      <c r="G11" s="5">
        <f t="shared" si="3"/>
        <v>5.9689255164986905</v>
      </c>
    </row>
    <row r="12" spans="1:7" ht="12.75">
      <c r="A12" s="19">
        <v>80</v>
      </c>
      <c r="B12" s="17">
        <v>726</v>
      </c>
      <c r="C12" s="2">
        <v>1338</v>
      </c>
      <c r="D12" s="3">
        <f t="shared" si="0"/>
        <v>8227.681403987703</v>
      </c>
      <c r="E12" s="3">
        <f t="shared" si="1"/>
        <v>1497.3155640385407</v>
      </c>
      <c r="F12" s="4">
        <f t="shared" si="2"/>
        <v>11.33289449585083</v>
      </c>
      <c r="G12" s="5">
        <f t="shared" si="3"/>
        <v>6.149238717479599</v>
      </c>
    </row>
    <row r="13" spans="1:7" ht="12.75">
      <c r="A13" s="19">
        <v>90</v>
      </c>
      <c r="B13" s="17">
        <v>786</v>
      </c>
      <c r="C13" s="2">
        <v>1440</v>
      </c>
      <c r="D13" s="3">
        <f t="shared" si="0"/>
        <v>9050.966799187807</v>
      </c>
      <c r="E13" s="3">
        <f t="shared" si="1"/>
        <v>1874.5166004060954</v>
      </c>
      <c r="F13" s="4">
        <f t="shared" si="2"/>
        <v>11.515224935353444</v>
      </c>
      <c r="G13" s="5">
        <f t="shared" si="3"/>
        <v>6.2853936105470884</v>
      </c>
    </row>
    <row r="14" spans="1:7" ht="12.75">
      <c r="A14" s="19">
        <v>100</v>
      </c>
      <c r="B14" s="17">
        <v>828</v>
      </c>
      <c r="C14" s="2">
        <v>1530</v>
      </c>
      <c r="D14" s="3">
        <f t="shared" si="0"/>
        <v>9805.36887192292</v>
      </c>
      <c r="E14" s="3">
        <f t="shared" si="1"/>
        <v>2286.159298006148</v>
      </c>
      <c r="F14" s="4">
        <f t="shared" si="2"/>
        <v>11.842232937104976</v>
      </c>
      <c r="G14" s="5">
        <f t="shared" si="3"/>
        <v>6.408737824786222</v>
      </c>
    </row>
    <row r="15" spans="1:7" ht="12.75">
      <c r="A15" s="19">
        <v>110</v>
      </c>
      <c r="B15" s="17">
        <v>876</v>
      </c>
      <c r="C15" s="2">
        <v>1614</v>
      </c>
      <c r="D15" s="3">
        <f t="shared" si="0"/>
        <v>10485.146166899094</v>
      </c>
      <c r="E15" s="3">
        <f t="shared" si="1"/>
        <v>2729.1108073533046</v>
      </c>
      <c r="F15" s="4">
        <f t="shared" si="2"/>
        <v>11.969344939382527</v>
      </c>
      <c r="G15" s="5">
        <f t="shared" si="3"/>
        <v>6.49637308977639</v>
      </c>
    </row>
    <row r="16" spans="1:7" ht="12.75">
      <c r="A16" s="19">
        <v>120</v>
      </c>
      <c r="B16" s="17">
        <v>1128</v>
      </c>
      <c r="C16" s="2"/>
      <c r="D16" s="3">
        <f t="shared" si="0"/>
        <v>11085.125168440814</v>
      </c>
      <c r="E16" s="3">
        <f t="shared" si="1"/>
        <v>3199.999999999999</v>
      </c>
      <c r="F16" s="4">
        <f t="shared" si="2"/>
        <v>9.827238624504268</v>
      </c>
      <c r="G16" s="5"/>
    </row>
    <row r="17" spans="1:7" ht="12.75">
      <c r="A17" s="19">
        <v>130</v>
      </c>
      <c r="B17" s="17">
        <v>1152</v>
      </c>
      <c r="C17" s="2"/>
      <c r="D17" s="3">
        <f t="shared" si="0"/>
        <v>11600.739674069118</v>
      </c>
      <c r="E17" s="3">
        <f t="shared" si="1"/>
        <v>3695.243124859523</v>
      </c>
      <c r="F17" s="4">
        <f t="shared" si="2"/>
        <v>10.070086522629444</v>
      </c>
      <c r="G17" s="5"/>
    </row>
    <row r="18" spans="1:7" ht="12.75">
      <c r="A18" s="19">
        <v>140</v>
      </c>
      <c r="B18" s="17">
        <v>1170</v>
      </c>
      <c r="C18" s="2"/>
      <c r="D18" s="3">
        <f t="shared" si="0"/>
        <v>12028.065546059626</v>
      </c>
      <c r="E18" s="3">
        <f t="shared" si="1"/>
        <v>4211.071082715719</v>
      </c>
      <c r="F18" s="4">
        <f t="shared" si="2"/>
        <v>10.280397902615066</v>
      </c>
      <c r="G18" s="5"/>
    </row>
    <row r="19" spans="1:7" ht="12.75">
      <c r="A19" s="19">
        <v>150</v>
      </c>
      <c r="B19" s="17">
        <v>1182</v>
      </c>
      <c r="C19" s="2"/>
      <c r="D19" s="3">
        <f t="shared" si="0"/>
        <v>12363.850576500074</v>
      </c>
      <c r="E19" s="3">
        <f t="shared" si="1"/>
        <v>4743.5581113438675</v>
      </c>
      <c r="F19" s="4">
        <f t="shared" si="2"/>
        <v>10.460110470812245</v>
      </c>
      <c r="G19" s="5"/>
    </row>
    <row r="20" spans="1:7" ht="12.75">
      <c r="A20" s="19">
        <v>160</v>
      </c>
      <c r="B20" s="17">
        <v>1194</v>
      </c>
      <c r="C20" s="2"/>
      <c r="D20" s="3">
        <f t="shared" si="0"/>
        <v>12605.539238556263</v>
      </c>
      <c r="E20" s="3">
        <f t="shared" si="1"/>
        <v>5288.651662931646</v>
      </c>
      <c r="F20" s="4">
        <f t="shared" si="2"/>
        <v>10.557403047367055</v>
      </c>
      <c r="G20" s="5"/>
    </row>
    <row r="21" spans="1:7" ht="12.75">
      <c r="A21" s="19">
        <v>170</v>
      </c>
      <c r="B21" s="17">
        <v>1206</v>
      </c>
      <c r="C21" s="2"/>
      <c r="D21" s="3">
        <f t="shared" si="0"/>
        <v>12751.292135574344</v>
      </c>
      <c r="E21" s="3">
        <f t="shared" si="1"/>
        <v>5842.203246414988</v>
      </c>
      <c r="F21" s="4">
        <f t="shared" si="2"/>
        <v>10.57321072601521</v>
      </c>
      <c r="G21" s="5"/>
    </row>
    <row r="22" spans="1:7" ht="13.5" thickBot="1">
      <c r="A22" s="20">
        <v>180</v>
      </c>
      <c r="B22" s="18">
        <v>1212</v>
      </c>
      <c r="C22" s="6"/>
      <c r="D22" s="7">
        <f t="shared" si="0"/>
        <v>12800</v>
      </c>
      <c r="E22" s="7">
        <f t="shared" si="1"/>
        <v>6399.999999999999</v>
      </c>
      <c r="F22" s="8">
        <f t="shared" si="2"/>
        <v>10.561056105610561</v>
      </c>
      <c r="G22" s="9"/>
    </row>
    <row r="24" spans="9:11" ht="12.75">
      <c r="I24" t="s">
        <v>8</v>
      </c>
      <c r="J24">
        <v>6400</v>
      </c>
      <c r="K24" t="s">
        <v>7</v>
      </c>
    </row>
    <row r="25" ht="12.75">
      <c r="I25" t="s">
        <v>10</v>
      </c>
    </row>
    <row r="26" spans="9:10" ht="12.75">
      <c r="I26" t="s">
        <v>9</v>
      </c>
      <c r="J26" t="s">
        <v>17</v>
      </c>
    </row>
    <row r="27" spans="9:10" ht="12.75">
      <c r="I27" t="s">
        <v>12</v>
      </c>
      <c r="J27" t="s">
        <v>13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9.00390625" defaultRowHeight="13.5"/>
  <cols>
    <col min="10" max="11" width="12.25390625" style="0" customWidth="1"/>
    <col min="12" max="12" width="11.875" style="0" customWidth="1"/>
    <col min="13" max="13" width="12.25390625" style="0" customWidth="1"/>
    <col min="14" max="14" width="18.25390625" style="0" customWidth="1"/>
    <col min="15" max="15" width="18.50390625" style="0" customWidth="1"/>
    <col min="17" max="17" width="23.25390625" style="0" bestFit="1" customWidth="1"/>
  </cols>
  <sheetData>
    <row r="1" ht="18.75">
      <c r="B1" s="1" t="s">
        <v>0</v>
      </c>
    </row>
    <row r="2" ht="13.5" thickBot="1"/>
    <row r="3" spans="1:15" ht="45" customHeight="1" thickBot="1">
      <c r="A3" s="22" t="s">
        <v>5</v>
      </c>
      <c r="B3" s="15" t="s">
        <v>1</v>
      </c>
      <c r="C3" s="13" t="s">
        <v>2</v>
      </c>
      <c r="D3" s="13" t="s">
        <v>6</v>
      </c>
      <c r="E3" s="24" t="s">
        <v>11</v>
      </c>
      <c r="F3" s="23" t="s">
        <v>25</v>
      </c>
      <c r="G3" s="23" t="s">
        <v>4</v>
      </c>
      <c r="H3" s="13" t="s">
        <v>14</v>
      </c>
      <c r="I3" s="13" t="s">
        <v>15</v>
      </c>
      <c r="J3" s="13" t="s">
        <v>21</v>
      </c>
      <c r="K3" s="23" t="s">
        <v>23</v>
      </c>
      <c r="L3" s="13" t="s">
        <v>22</v>
      </c>
      <c r="M3" s="23" t="s">
        <v>24</v>
      </c>
      <c r="N3" s="28" t="s">
        <v>26</v>
      </c>
      <c r="O3" s="32" t="s">
        <v>27</v>
      </c>
    </row>
    <row r="4" spans="1:15" ht="12.75">
      <c r="A4" s="21">
        <v>0</v>
      </c>
      <c r="B4" s="16">
        <v>0</v>
      </c>
      <c r="C4" s="10">
        <v>0</v>
      </c>
      <c r="D4" s="11">
        <v>0</v>
      </c>
      <c r="E4" s="25">
        <v>0</v>
      </c>
      <c r="F4" s="11"/>
      <c r="G4" s="11"/>
      <c r="H4" s="11"/>
      <c r="I4" s="11"/>
      <c r="J4" s="11"/>
      <c r="K4" s="11"/>
      <c r="L4" s="11"/>
      <c r="M4" s="11"/>
      <c r="N4" s="29">
        <v>0</v>
      </c>
      <c r="O4" s="33">
        <v>0</v>
      </c>
    </row>
    <row r="5" spans="1:15" ht="12.75">
      <c r="A5" s="19">
        <v>10</v>
      </c>
      <c r="B5" s="17">
        <v>150</v>
      </c>
      <c r="C5" s="2">
        <v>270</v>
      </c>
      <c r="D5" s="3">
        <f>2*$R$24*SIN(A5*PI()/360)</f>
        <v>1115.5935071700246</v>
      </c>
      <c r="E5" s="26">
        <f>$R$24*(1-COS(A5*PI()/360))</f>
        <v>24.35393221282851</v>
      </c>
      <c r="F5" s="4">
        <f>D5/B5</f>
        <v>7.437290047800164</v>
      </c>
      <c r="G5" s="4">
        <f>D5/C5</f>
        <v>4.131827804333424</v>
      </c>
      <c r="H5" s="3">
        <f>D5</f>
        <v>1115.5935071700246</v>
      </c>
      <c r="I5" s="3">
        <v>0</v>
      </c>
      <c r="J5" s="3"/>
      <c r="K5" s="3"/>
      <c r="L5" s="3"/>
      <c r="M5" s="3"/>
      <c r="N5" s="30">
        <f>D5/B5</f>
        <v>7.437290047800164</v>
      </c>
      <c r="O5" s="34">
        <f>D5/C5</f>
        <v>4.131827804333424</v>
      </c>
    </row>
    <row r="6" spans="1:15" ht="12.75">
      <c r="A6" s="19">
        <v>20</v>
      </c>
      <c r="B6" s="17">
        <v>276</v>
      </c>
      <c r="C6" s="2">
        <v>504</v>
      </c>
      <c r="D6" s="3">
        <f aca="true" t="shared" si="0" ref="D6:D22">2*$R$24*SIN(A6*PI()/360)</f>
        <v>2222.696674136708</v>
      </c>
      <c r="E6" s="26">
        <f aca="true" t="shared" si="1" ref="E6:E22">$R$24*(1-COS(A6*PI()/360))</f>
        <v>97.23038072186867</v>
      </c>
      <c r="F6" s="4">
        <f aca="true" t="shared" si="2" ref="F6:F22">D6/B6</f>
        <v>8.053248819335899</v>
      </c>
      <c r="G6" s="4">
        <f aca="true" t="shared" si="3" ref="G6:G15">D6/C6</f>
        <v>4.410112448683945</v>
      </c>
      <c r="H6" s="3">
        <f>2*$R$24*SQRT((COS(A5*PI()/360))*2-(COS(A6*PI()/360))*2)</f>
        <v>1931.6506318852942</v>
      </c>
      <c r="I6" s="3">
        <f>2*$R$24*SIN(A6*PI()/360)-H6</f>
        <v>291.04604225141406</v>
      </c>
      <c r="J6" s="3">
        <f>I6/F5</f>
        <v>39.1333456649981</v>
      </c>
      <c r="K6" s="3">
        <f>B6-J6</f>
        <v>236.8666543350019</v>
      </c>
      <c r="L6" s="3">
        <f>I6/G5</f>
        <v>70.44002219699658</v>
      </c>
      <c r="M6" s="3">
        <f>C6-L6</f>
        <v>433.55997780300345</v>
      </c>
      <c r="N6" s="30">
        <f>H6/K6</f>
        <v>8.155012943077033</v>
      </c>
      <c r="O6" s="34">
        <f>H6/M6</f>
        <v>4.455325054848531</v>
      </c>
    </row>
    <row r="7" spans="1:15" ht="12.75">
      <c r="A7" s="19">
        <v>30</v>
      </c>
      <c r="B7" s="17">
        <v>378</v>
      </c>
      <c r="C7" s="2">
        <v>684</v>
      </c>
      <c r="D7" s="3">
        <f t="shared" si="0"/>
        <v>3312.8837773122655</v>
      </c>
      <c r="E7" s="26">
        <f t="shared" si="1"/>
        <v>218.0747117499628</v>
      </c>
      <c r="F7" s="4">
        <f t="shared" si="2"/>
        <v>8.764242797122396</v>
      </c>
      <c r="G7" s="4">
        <f t="shared" si="3"/>
        <v>4.84339733525185</v>
      </c>
      <c r="H7" s="3">
        <f aca="true" t="shared" si="4" ref="H7:H22">2*$R$24*SQRT((COS(A6*PI()/360))*2-(COS(A7*PI()/360))*2)</f>
        <v>2487.414269605773</v>
      </c>
      <c r="I7" s="3">
        <f aca="true" t="shared" si="5" ref="I7:I22">2*$R$24*SIN(A7*PI()/360)-H7</f>
        <v>825.4695077064925</v>
      </c>
      <c r="J7" s="3">
        <f aca="true" t="shared" si="6" ref="J7:J22">I7/F6</f>
        <v>102.50142845761022</v>
      </c>
      <c r="K7" s="3">
        <f aca="true" t="shared" si="7" ref="K7:K22">B7-J7</f>
        <v>275.49857154238975</v>
      </c>
      <c r="L7" s="3">
        <f aca="true" t="shared" si="8" ref="L7:L15">I7/G6</f>
        <v>187.1765215312882</v>
      </c>
      <c r="M7" s="3">
        <f aca="true" t="shared" si="9" ref="M7:M15">C7-L7</f>
        <v>496.8234784687118</v>
      </c>
      <c r="N7" s="30">
        <f aca="true" t="shared" si="10" ref="N7:N22">H7/K7</f>
        <v>9.028773745286173</v>
      </c>
      <c r="O7" s="34">
        <f aca="true" t="shared" si="11" ref="O7:O15">H7/M7</f>
        <v>5.006635912763977</v>
      </c>
    </row>
    <row r="8" spans="1:15" ht="12.75">
      <c r="A8" s="19">
        <v>40</v>
      </c>
      <c r="B8" s="17">
        <v>462</v>
      </c>
      <c r="C8" s="2">
        <v>836</v>
      </c>
      <c r="D8" s="3">
        <f t="shared" si="0"/>
        <v>4377.857834568559</v>
      </c>
      <c r="E8" s="26">
        <f t="shared" si="1"/>
        <v>385.96722697018606</v>
      </c>
      <c r="F8" s="4">
        <f t="shared" si="2"/>
        <v>9.475882758806405</v>
      </c>
      <c r="G8" s="4">
        <f t="shared" si="3"/>
        <v>5.236672050919329</v>
      </c>
      <c r="H8" s="3">
        <f t="shared" si="4"/>
        <v>2931.9100905852197</v>
      </c>
      <c r="I8" s="3">
        <f t="shared" si="5"/>
        <v>1445.9477439833395</v>
      </c>
      <c r="J8" s="3">
        <f t="shared" si="6"/>
        <v>164.98262057026696</v>
      </c>
      <c r="K8" s="3">
        <f t="shared" si="7"/>
        <v>297.01737942973307</v>
      </c>
      <c r="L8" s="3">
        <f t="shared" si="8"/>
        <v>298.5399800795307</v>
      </c>
      <c r="M8" s="3">
        <f t="shared" si="9"/>
        <v>537.4600199204692</v>
      </c>
      <c r="N8" s="30">
        <f t="shared" si="10"/>
        <v>9.871173519254743</v>
      </c>
      <c r="O8" s="34">
        <f t="shared" si="11"/>
        <v>5.455122208009202</v>
      </c>
    </row>
    <row r="9" spans="1:15" ht="12.75">
      <c r="A9" s="19">
        <v>50</v>
      </c>
      <c r="B9" s="17">
        <v>534</v>
      </c>
      <c r="C9" s="2">
        <v>972</v>
      </c>
      <c r="D9" s="3">
        <f t="shared" si="0"/>
        <v>5409.513750280953</v>
      </c>
      <c r="E9" s="26">
        <f t="shared" si="1"/>
        <v>599.6301629654404</v>
      </c>
      <c r="F9" s="4">
        <f t="shared" si="2"/>
        <v>10.130175562323881</v>
      </c>
      <c r="G9" s="4">
        <f t="shared" si="3"/>
        <v>5.565343364486577</v>
      </c>
      <c r="H9" s="3">
        <f t="shared" si="4"/>
        <v>3307.4978946262418</v>
      </c>
      <c r="I9" s="3">
        <f t="shared" si="5"/>
        <v>2102.0158556547112</v>
      </c>
      <c r="J9" s="3">
        <f t="shared" si="6"/>
        <v>221.82797203787734</v>
      </c>
      <c r="K9" s="3">
        <f t="shared" si="7"/>
        <v>312.1720279621227</v>
      </c>
      <c r="L9" s="3">
        <f t="shared" si="8"/>
        <v>401.4029970209209</v>
      </c>
      <c r="M9" s="3">
        <f t="shared" si="9"/>
        <v>570.5970029790791</v>
      </c>
      <c r="N9" s="30">
        <f t="shared" si="10"/>
        <v>10.595112945313462</v>
      </c>
      <c r="O9" s="34">
        <f t="shared" si="11"/>
        <v>5.796556724549622</v>
      </c>
    </row>
    <row r="10" spans="1:15" ht="12.75">
      <c r="A10" s="19">
        <v>60</v>
      </c>
      <c r="B10" s="17">
        <v>606</v>
      </c>
      <c r="C10" s="2">
        <v>1104</v>
      </c>
      <c r="D10" s="3">
        <f t="shared" si="0"/>
        <v>6399.999999999999</v>
      </c>
      <c r="E10" s="26">
        <f t="shared" si="1"/>
        <v>857.4374157795922</v>
      </c>
      <c r="F10" s="4">
        <f t="shared" si="2"/>
        <v>10.56105610561056</v>
      </c>
      <c r="G10" s="4">
        <f t="shared" si="3"/>
        <v>5.797101449275361</v>
      </c>
      <c r="H10" s="3">
        <f t="shared" si="4"/>
        <v>3633.1434521753436</v>
      </c>
      <c r="I10" s="3">
        <f t="shared" si="5"/>
        <v>2766.8565478246555</v>
      </c>
      <c r="J10" s="3">
        <f t="shared" si="6"/>
        <v>273.13016746868044</v>
      </c>
      <c r="K10" s="3">
        <f t="shared" si="7"/>
        <v>332.86983253131956</v>
      </c>
      <c r="L10" s="3">
        <f t="shared" si="8"/>
        <v>497.15828235872164</v>
      </c>
      <c r="M10" s="3">
        <f t="shared" si="9"/>
        <v>606.8417176412784</v>
      </c>
      <c r="N10" s="30">
        <f t="shared" si="10"/>
        <v>10.914607144020787</v>
      </c>
      <c r="O10" s="34">
        <f t="shared" si="11"/>
        <v>5.986970484324876</v>
      </c>
    </row>
    <row r="11" spans="1:15" ht="12.75">
      <c r="A11" s="19">
        <v>70</v>
      </c>
      <c r="B11" s="17">
        <v>672</v>
      </c>
      <c r="C11" s="2">
        <v>1230</v>
      </c>
      <c r="D11" s="3">
        <f t="shared" si="0"/>
        <v>7341.77838529339</v>
      </c>
      <c r="E11" s="26">
        <f t="shared" si="1"/>
        <v>1157.4269165504525</v>
      </c>
      <c r="F11" s="4">
        <f t="shared" si="2"/>
        <v>10.92526545430564</v>
      </c>
      <c r="G11" s="4">
        <f t="shared" si="3"/>
        <v>5.9689255164986905</v>
      </c>
      <c r="H11" s="3">
        <f t="shared" si="4"/>
        <v>3919.115007175478</v>
      </c>
      <c r="I11" s="3">
        <f t="shared" si="5"/>
        <v>3422.663378117912</v>
      </c>
      <c r="J11" s="3">
        <f t="shared" si="6"/>
        <v>324.0834386155399</v>
      </c>
      <c r="K11" s="3">
        <f t="shared" si="7"/>
        <v>347.9165613844601</v>
      </c>
      <c r="L11" s="3">
        <f t="shared" si="8"/>
        <v>590.4094327253399</v>
      </c>
      <c r="M11" s="3">
        <f t="shared" si="9"/>
        <v>639.5905672746601</v>
      </c>
      <c r="N11" s="30">
        <f t="shared" si="10"/>
        <v>11.264525585043124</v>
      </c>
      <c r="O11" s="34">
        <f t="shared" si="11"/>
        <v>6.1275372209992085</v>
      </c>
    </row>
    <row r="12" spans="1:15" ht="12.75">
      <c r="A12" s="19">
        <v>80</v>
      </c>
      <c r="B12" s="17">
        <v>726</v>
      </c>
      <c r="C12" s="2">
        <v>1338</v>
      </c>
      <c r="D12" s="3">
        <f t="shared" si="0"/>
        <v>8227.681403987703</v>
      </c>
      <c r="E12" s="26">
        <f t="shared" si="1"/>
        <v>1497.3155640385407</v>
      </c>
      <c r="F12" s="4">
        <f t="shared" si="2"/>
        <v>11.33289449585083</v>
      </c>
      <c r="G12" s="4">
        <f t="shared" si="3"/>
        <v>6.149238717479599</v>
      </c>
      <c r="H12" s="3">
        <f t="shared" si="4"/>
        <v>4171.60625555554</v>
      </c>
      <c r="I12" s="3">
        <f t="shared" si="5"/>
        <v>4056.0751484321627</v>
      </c>
      <c r="J12" s="3">
        <f t="shared" si="6"/>
        <v>371.2564390674522</v>
      </c>
      <c r="K12" s="3">
        <f t="shared" si="7"/>
        <v>354.7435609325478</v>
      </c>
      <c r="L12" s="3">
        <f t="shared" si="8"/>
        <v>679.5318750788189</v>
      </c>
      <c r="M12" s="3">
        <f t="shared" si="9"/>
        <v>658.4681249211811</v>
      </c>
      <c r="N12" s="30">
        <f t="shared" si="10"/>
        <v>11.759498169858944</v>
      </c>
      <c r="O12" s="34">
        <f t="shared" si="11"/>
        <v>6.335319961091333</v>
      </c>
    </row>
    <row r="13" spans="1:15" ht="12.75">
      <c r="A13" s="19">
        <v>90</v>
      </c>
      <c r="B13" s="17">
        <v>786</v>
      </c>
      <c r="C13" s="2">
        <v>1440</v>
      </c>
      <c r="D13" s="3">
        <f t="shared" si="0"/>
        <v>9050.966799187807</v>
      </c>
      <c r="E13" s="26">
        <f t="shared" si="1"/>
        <v>1874.5166004060954</v>
      </c>
      <c r="F13" s="4">
        <f t="shared" si="2"/>
        <v>11.515224935353444</v>
      </c>
      <c r="G13" s="4">
        <f t="shared" si="3"/>
        <v>6.2853936105470884</v>
      </c>
      <c r="H13" s="3">
        <f t="shared" si="4"/>
        <v>4394.62092358588</v>
      </c>
      <c r="I13" s="3">
        <f t="shared" si="5"/>
        <v>4656.345875601927</v>
      </c>
      <c r="J13" s="3">
        <f t="shared" si="6"/>
        <v>410.86995712407776</v>
      </c>
      <c r="K13" s="3">
        <f t="shared" si="7"/>
        <v>375.13004287592224</v>
      </c>
      <c r="L13" s="3">
        <f t="shared" si="8"/>
        <v>757.2231441212341</v>
      </c>
      <c r="M13" s="3">
        <f t="shared" si="9"/>
        <v>682.7768558787659</v>
      </c>
      <c r="N13" s="30">
        <f t="shared" si="10"/>
        <v>11.714926615566862</v>
      </c>
      <c r="O13" s="34">
        <f t="shared" si="11"/>
        <v>6.436394095300427</v>
      </c>
    </row>
    <row r="14" spans="1:15" ht="12.75">
      <c r="A14" s="19">
        <v>100</v>
      </c>
      <c r="B14" s="17">
        <v>828</v>
      </c>
      <c r="C14" s="2">
        <v>1530</v>
      </c>
      <c r="D14" s="3">
        <f t="shared" si="0"/>
        <v>9805.36887192292</v>
      </c>
      <c r="E14" s="26">
        <f t="shared" si="1"/>
        <v>2286.159298006148</v>
      </c>
      <c r="F14" s="4">
        <f t="shared" si="2"/>
        <v>11.842232937104976</v>
      </c>
      <c r="G14" s="4">
        <f t="shared" si="3"/>
        <v>6.408737824786222</v>
      </c>
      <c r="H14" s="3">
        <f t="shared" si="4"/>
        <v>4590.872043209513</v>
      </c>
      <c r="I14" s="3">
        <f t="shared" si="5"/>
        <v>5214.496828713406</v>
      </c>
      <c r="J14" s="3">
        <f t="shared" si="6"/>
        <v>452.83499523349553</v>
      </c>
      <c r="K14" s="3">
        <f t="shared" si="7"/>
        <v>375.16500476650447</v>
      </c>
      <c r="L14" s="3">
        <f t="shared" si="8"/>
        <v>829.6213653132743</v>
      </c>
      <c r="M14" s="3">
        <f t="shared" si="9"/>
        <v>700.3786346867257</v>
      </c>
      <c r="N14" s="30">
        <f t="shared" si="10"/>
        <v>12.236941038961735</v>
      </c>
      <c r="O14" s="34">
        <f t="shared" si="11"/>
        <v>6.554843074650581</v>
      </c>
    </row>
    <row r="15" spans="1:15" ht="12.75">
      <c r="A15" s="19">
        <v>110</v>
      </c>
      <c r="B15" s="17">
        <v>876</v>
      </c>
      <c r="C15" s="2">
        <v>1614</v>
      </c>
      <c r="D15" s="3">
        <f t="shared" si="0"/>
        <v>10485.146166899094</v>
      </c>
      <c r="E15" s="26">
        <f t="shared" si="1"/>
        <v>2729.1108073533046</v>
      </c>
      <c r="F15" s="4">
        <f t="shared" si="2"/>
        <v>11.969344939382527</v>
      </c>
      <c r="G15" s="4">
        <f t="shared" si="3"/>
        <v>6.49637308977639</v>
      </c>
      <c r="H15" s="3">
        <f t="shared" si="4"/>
        <v>4762.259681976027</v>
      </c>
      <c r="I15" s="3">
        <f t="shared" si="5"/>
        <v>5722.886484923067</v>
      </c>
      <c r="J15" s="3">
        <f t="shared" si="6"/>
        <v>483.26075963188396</v>
      </c>
      <c r="K15" s="3">
        <f t="shared" si="7"/>
        <v>392.73924036811604</v>
      </c>
      <c r="L15" s="3">
        <f t="shared" si="8"/>
        <v>892.9818384502204</v>
      </c>
      <c r="M15" s="3">
        <f t="shared" si="9"/>
        <v>721.0181615497796</v>
      </c>
      <c r="N15" s="30">
        <f t="shared" si="10"/>
        <v>12.125754680159647</v>
      </c>
      <c r="O15" s="34">
        <f t="shared" si="11"/>
        <v>6.6049094682162695</v>
      </c>
    </row>
    <row r="16" spans="1:15" ht="12.75">
      <c r="A16" s="19">
        <v>120</v>
      </c>
      <c r="B16" s="17">
        <v>1128</v>
      </c>
      <c r="C16" s="2"/>
      <c r="D16" s="3">
        <f t="shared" si="0"/>
        <v>11085.125168440814</v>
      </c>
      <c r="E16" s="26">
        <f t="shared" si="1"/>
        <v>3199.999999999999</v>
      </c>
      <c r="F16" s="4">
        <f t="shared" si="2"/>
        <v>9.827238624504268</v>
      </c>
      <c r="G16" s="4"/>
      <c r="H16" s="3">
        <f t="shared" si="4"/>
        <v>4910.145279267282</v>
      </c>
      <c r="I16" s="3">
        <f t="shared" si="5"/>
        <v>6174.979889173533</v>
      </c>
      <c r="J16" s="3">
        <f t="shared" si="6"/>
        <v>515.8995684764756</v>
      </c>
      <c r="K16" s="3">
        <f t="shared" si="7"/>
        <v>612.1004315235244</v>
      </c>
      <c r="L16" s="3"/>
      <c r="M16" s="3"/>
      <c r="N16" s="30">
        <f t="shared" si="10"/>
        <v>8.021796794107592</v>
      </c>
      <c r="O16" s="5"/>
    </row>
    <row r="17" spans="1:15" ht="12.75">
      <c r="A17" s="19">
        <v>130</v>
      </c>
      <c r="B17" s="17">
        <v>1152</v>
      </c>
      <c r="C17" s="2"/>
      <c r="D17" s="3">
        <f t="shared" si="0"/>
        <v>11600.739674069118</v>
      </c>
      <c r="E17" s="26">
        <f t="shared" si="1"/>
        <v>3695.243124859523</v>
      </c>
      <c r="F17" s="4">
        <f t="shared" si="2"/>
        <v>10.070086522629444</v>
      </c>
      <c r="G17" s="4"/>
      <c r="H17" s="3">
        <f t="shared" si="4"/>
        <v>5035.518641888603</v>
      </c>
      <c r="I17" s="3">
        <f t="shared" si="5"/>
        <v>6565.221032180515</v>
      </c>
      <c r="J17" s="3">
        <f t="shared" si="6"/>
        <v>668.0636629510658</v>
      </c>
      <c r="K17" s="3">
        <f t="shared" si="7"/>
        <v>483.9363370489342</v>
      </c>
      <c r="L17" s="3"/>
      <c r="M17" s="3"/>
      <c r="N17" s="30">
        <f t="shared" si="10"/>
        <v>10.405332801821464</v>
      </c>
      <c r="O17" s="5"/>
    </row>
    <row r="18" spans="1:15" ht="12.75">
      <c r="A18" s="19">
        <v>140</v>
      </c>
      <c r="B18" s="17">
        <v>1170</v>
      </c>
      <c r="C18" s="2"/>
      <c r="D18" s="3">
        <f t="shared" si="0"/>
        <v>12028.065546059626</v>
      </c>
      <c r="E18" s="26">
        <f t="shared" si="1"/>
        <v>4211.071082715719</v>
      </c>
      <c r="F18" s="4">
        <f t="shared" si="2"/>
        <v>10.280397902615066</v>
      </c>
      <c r="G18" s="4"/>
      <c r="H18" s="3">
        <f t="shared" si="4"/>
        <v>5139.104147829389</v>
      </c>
      <c r="I18" s="3">
        <f t="shared" si="5"/>
        <v>6888.961398230237</v>
      </c>
      <c r="J18" s="3">
        <f t="shared" si="6"/>
        <v>684.1015102252995</v>
      </c>
      <c r="K18" s="3">
        <f t="shared" si="7"/>
        <v>485.89848977470047</v>
      </c>
      <c r="L18" s="3"/>
      <c r="M18" s="3"/>
      <c r="N18" s="30">
        <f t="shared" si="10"/>
        <v>10.576497470103826</v>
      </c>
      <c r="O18" s="5"/>
    </row>
    <row r="19" spans="1:15" ht="12.75">
      <c r="A19" s="19">
        <v>150</v>
      </c>
      <c r="B19" s="17">
        <v>1182</v>
      </c>
      <c r="C19" s="2"/>
      <c r="D19" s="3">
        <f t="shared" si="0"/>
        <v>12363.850576500074</v>
      </c>
      <c r="E19" s="26">
        <f t="shared" si="1"/>
        <v>4743.5581113438675</v>
      </c>
      <c r="F19" s="4">
        <f t="shared" si="2"/>
        <v>10.460110470812245</v>
      </c>
      <c r="G19" s="4"/>
      <c r="H19" s="3">
        <f t="shared" si="4"/>
        <v>5221.430442489985</v>
      </c>
      <c r="I19" s="3">
        <f t="shared" si="5"/>
        <v>7142.420134010089</v>
      </c>
      <c r="J19" s="3">
        <f t="shared" si="6"/>
        <v>694.7610590241106</v>
      </c>
      <c r="K19" s="3">
        <f t="shared" si="7"/>
        <v>487.23894097588936</v>
      </c>
      <c r="L19" s="3"/>
      <c r="M19" s="3"/>
      <c r="N19" s="30">
        <f t="shared" si="10"/>
        <v>10.716365223255757</v>
      </c>
      <c r="O19" s="5"/>
    </row>
    <row r="20" spans="1:15" ht="12.75">
      <c r="A20" s="19">
        <v>160</v>
      </c>
      <c r="B20" s="17">
        <v>1194</v>
      </c>
      <c r="C20" s="2"/>
      <c r="D20" s="3">
        <f t="shared" si="0"/>
        <v>12605.539238556263</v>
      </c>
      <c r="E20" s="26">
        <f t="shared" si="1"/>
        <v>5288.651662931646</v>
      </c>
      <c r="F20" s="4">
        <f t="shared" si="2"/>
        <v>10.557403047367055</v>
      </c>
      <c r="G20" s="4"/>
      <c r="H20" s="3">
        <f t="shared" si="4"/>
        <v>5282.877042038196</v>
      </c>
      <c r="I20" s="3">
        <f t="shared" si="5"/>
        <v>7322.662196518067</v>
      </c>
      <c r="J20" s="3">
        <f t="shared" si="6"/>
        <v>700.0559140318</v>
      </c>
      <c r="K20" s="3">
        <f t="shared" si="7"/>
        <v>493.94408596820006</v>
      </c>
      <c r="L20" s="3"/>
      <c r="M20" s="3"/>
      <c r="N20" s="30">
        <f t="shared" si="10"/>
        <v>10.695293641755043</v>
      </c>
      <c r="O20" s="5"/>
    </row>
    <row r="21" spans="1:15" ht="12.75">
      <c r="A21" s="19">
        <v>170</v>
      </c>
      <c r="B21" s="17">
        <v>1206</v>
      </c>
      <c r="C21" s="2"/>
      <c r="D21" s="3">
        <f t="shared" si="0"/>
        <v>12751.292135574344</v>
      </c>
      <c r="E21" s="26">
        <f t="shared" si="1"/>
        <v>5842.203246414988</v>
      </c>
      <c r="F21" s="4">
        <f t="shared" si="2"/>
        <v>10.57321072601521</v>
      </c>
      <c r="G21" s="4"/>
      <c r="H21" s="3">
        <f t="shared" si="4"/>
        <v>5323.705577353723</v>
      </c>
      <c r="I21" s="3">
        <f t="shared" si="5"/>
        <v>7427.586558220621</v>
      </c>
      <c r="J21" s="3">
        <f t="shared" si="6"/>
        <v>703.5429570033334</v>
      </c>
      <c r="K21" s="3">
        <f t="shared" si="7"/>
        <v>502.4570429966666</v>
      </c>
      <c r="L21" s="3"/>
      <c r="M21" s="3"/>
      <c r="N21" s="30">
        <f t="shared" si="10"/>
        <v>10.595344719626194</v>
      </c>
      <c r="O21" s="5"/>
    </row>
    <row r="22" spans="1:15" ht="13.5" thickBot="1">
      <c r="A22" s="20">
        <v>180</v>
      </c>
      <c r="B22" s="18">
        <v>1212</v>
      </c>
      <c r="C22" s="6"/>
      <c r="D22" s="7">
        <f t="shared" si="0"/>
        <v>12800</v>
      </c>
      <c r="E22" s="27">
        <f t="shared" si="1"/>
        <v>6399.999999999999</v>
      </c>
      <c r="F22" s="8">
        <f t="shared" si="2"/>
        <v>10.561056105610561</v>
      </c>
      <c r="G22" s="8"/>
      <c r="H22" s="7">
        <f t="shared" si="4"/>
        <v>5344.080256092025</v>
      </c>
      <c r="I22" s="7">
        <f t="shared" si="5"/>
        <v>7455.919743907975</v>
      </c>
      <c r="J22" s="7">
        <f t="shared" si="6"/>
        <v>705.1708262621503</v>
      </c>
      <c r="K22" s="7">
        <f t="shared" si="7"/>
        <v>506.8291737378497</v>
      </c>
      <c r="L22" s="7"/>
      <c r="M22" s="7"/>
      <c r="N22" s="31">
        <f t="shared" si="10"/>
        <v>10.544144917072543</v>
      </c>
      <c r="O22" s="9"/>
    </row>
    <row r="24" spans="17:19" ht="12.75">
      <c r="Q24" t="s">
        <v>8</v>
      </c>
      <c r="R24">
        <v>6400</v>
      </c>
      <c r="S24" t="s">
        <v>7</v>
      </c>
    </row>
    <row r="25" ht="12.75">
      <c r="Q25" t="s">
        <v>10</v>
      </c>
    </row>
    <row r="26" spans="17:18" ht="12.75">
      <c r="Q26" t="s">
        <v>9</v>
      </c>
      <c r="R26" t="s">
        <v>17</v>
      </c>
    </row>
    <row r="27" spans="17:18" ht="12.75">
      <c r="Q27" t="s">
        <v>12</v>
      </c>
      <c r="R27" t="s">
        <v>13</v>
      </c>
    </row>
    <row r="28" spans="17:18" ht="12.75">
      <c r="Q28" t="s">
        <v>16</v>
      </c>
      <c r="R28" t="s">
        <v>18</v>
      </c>
    </row>
    <row r="29" spans="17:18" ht="12.75">
      <c r="Q29" t="s">
        <v>19</v>
      </c>
      <c r="R29" t="s">
        <v>20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 Yamaga</dc:creator>
  <cp:keywords/>
  <dc:description/>
  <cp:lastModifiedBy>Susumu Yamaga</cp:lastModifiedBy>
  <dcterms:created xsi:type="dcterms:W3CDTF">2004-03-31T06:41:26Z</dcterms:created>
  <dcterms:modified xsi:type="dcterms:W3CDTF">2004-03-31T11:11:29Z</dcterms:modified>
  <cp:category/>
  <cp:version/>
  <cp:contentType/>
  <cp:contentStatus/>
</cp:coreProperties>
</file>